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Тест" sheetId="1" r:id="rId1"/>
    <sheet name="ДиаграммаМое" sheetId="2" r:id="rId2"/>
    <sheet name="Мое" sheetId="3" r:id="rId3"/>
    <sheet name="ДиаграммаТест" sheetId="4" r:id="rId4"/>
  </sheets>
  <definedNames/>
  <calcPr fullCalcOnLoad="1"/>
</workbook>
</file>

<file path=xl/sharedStrings.xml><?xml version="1.0" encoding="utf-8"?>
<sst xmlns="http://schemas.openxmlformats.org/spreadsheetml/2006/main" count="90" uniqueCount="50">
  <si>
    <t>t</t>
  </si>
  <si>
    <t>y(t)</t>
  </si>
  <si>
    <t>ВЫВОД ИТОГОВ</t>
  </si>
  <si>
    <t>Регрессионная статистика</t>
  </si>
  <si>
    <t>Множественный R</t>
  </si>
  <si>
    <t>R-квадрат</t>
  </si>
  <si>
    <t>Нормированный R-квадрат</t>
  </si>
  <si>
    <t>Стандартная ошибка</t>
  </si>
  <si>
    <t>Наблюдения</t>
  </si>
  <si>
    <t>Дисперсионный анализ</t>
  </si>
  <si>
    <t>Регрессия</t>
  </si>
  <si>
    <t>Остаток</t>
  </si>
  <si>
    <t>Итого</t>
  </si>
  <si>
    <t>Y-пересечение</t>
  </si>
  <si>
    <t>df</t>
  </si>
  <si>
    <t>SS</t>
  </si>
  <si>
    <t>MS</t>
  </si>
  <si>
    <t>F</t>
  </si>
  <si>
    <t>Значимость F</t>
  </si>
  <si>
    <t>Коэффициенты</t>
  </si>
  <si>
    <t>t-статистика</t>
  </si>
  <si>
    <t>P-Значение</t>
  </si>
  <si>
    <t>Нижние 95%</t>
  </si>
  <si>
    <t>Верхние 95%</t>
  </si>
  <si>
    <t>Нижние 95,0%</t>
  </si>
  <si>
    <t>Верхние 95,0%</t>
  </si>
  <si>
    <t>ВЫВОД ОСТАТКА</t>
  </si>
  <si>
    <t>Наблюдение</t>
  </si>
  <si>
    <t>Предсказанное y(t)</t>
  </si>
  <si>
    <t>Остатки</t>
  </si>
  <si>
    <t>A</t>
  </si>
  <si>
    <t>Так как F больше, значит модель значима</t>
  </si>
  <si>
    <t>Fтабл</t>
  </si>
  <si>
    <t>Tстьюд</t>
  </si>
  <si>
    <t>Поворотная точка</t>
  </si>
  <si>
    <t>Расчетное число</t>
  </si>
  <si>
    <t>А</t>
  </si>
  <si>
    <t>(Ei-Ei-1)^2</t>
  </si>
  <si>
    <t>Критерий Дарбина-Уотсона</t>
  </si>
  <si>
    <t>d=</t>
  </si>
  <si>
    <t>Вывод:</t>
  </si>
  <si>
    <t>Так как ошибка апроксимации (A=6,44%) меньше 8% то можно сказать что модель адекватна.</t>
  </si>
  <si>
    <t xml:space="preserve">Так как Fтабл=4,49 меньше Fрасч=525,97 то можно сказать что уравнение статистически значимо, </t>
  </si>
  <si>
    <t>т. е. построенная модель адекватна фактической временной тенденции и обладает требуемой точностью 95%</t>
  </si>
  <si>
    <t>Так как Трасч=22,93 больше Тстат=2,12 то можно сказать что доверительные интервалы значимы.</t>
  </si>
  <si>
    <t xml:space="preserve">Анализирую полученное число Дарбина-Уотсона (d=1,34) при числе степеней свободы 16 мы </t>
  </si>
  <si>
    <t>видим что оно находится в зоне неопределенности.</t>
  </si>
  <si>
    <t>Анализирую полученную сумму поворотных точек и получившееся расчетное число, мы видим</t>
  </si>
  <si>
    <t>что сумма поворотных точек больше расчетного значения (13&gt;7), а это значит что ряд остатков</t>
  </si>
  <si>
    <t>обладает случайностью.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</si>
</sst>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00000"/>
    <numFmt numFmtId="182" formatCode="0.00000000000"/>
  </numFmts>
  <fonts count="7">
    <font>
      <sz val="10"/>
      <name val="Arial"/>
      <family val="0"/>
    </font>
    <font>
      <vertAlign val="superscript"/>
      <sz val="10"/>
      <name val="Arial Cyr"/>
      <family val="0"/>
    </font>
    <font>
      <i/>
      <sz val="10"/>
      <name val="Arial"/>
      <family val="0"/>
    </font>
    <font>
      <sz val="10"/>
      <name val="Arial Cyr"/>
      <family val="0"/>
    </font>
    <font>
      <b/>
      <sz val="10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80" fontId="0" fillId="0" borderId="1" xfId="0" applyNumberFormat="1" applyBorder="1" applyAlignment="1">
      <alignment wrapText="1"/>
    </xf>
    <xf numFmtId="180" fontId="2" fillId="0" borderId="1" xfId="0" applyNumberFormat="1" applyFont="1" applyFill="1" applyBorder="1" applyAlignment="1">
      <alignment horizontal="centerContinuous" wrapText="1"/>
    </xf>
    <xf numFmtId="180" fontId="0" fillId="0" borderId="1" xfId="0" applyNumberFormat="1" applyFill="1" applyBorder="1" applyAlignment="1">
      <alignment wrapText="1"/>
    </xf>
    <xf numFmtId="180" fontId="2" fillId="0" borderId="1" xfId="0" applyNumberFormat="1" applyFont="1" applyFill="1" applyBorder="1" applyAlignment="1">
      <alignment horizontal="center" wrapText="1"/>
    </xf>
    <xf numFmtId="10" fontId="4" fillId="0" borderId="0" xfId="0" applyNumberFormat="1" applyFont="1" applyAlignment="1">
      <alignment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2" borderId="1" xfId="0" applyNumberFormat="1" applyFill="1" applyBorder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180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80" fontId="0" fillId="0" borderId="2" xfId="0" applyNumberFormat="1" applyFill="1" applyBorder="1" applyAlignment="1">
      <alignment wrapText="1"/>
    </xf>
    <xf numFmtId="10" fontId="0" fillId="0" borderId="2" xfId="0" applyNumberForma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Поле рассеивания</a:t>
            </a:r>
          </a:p>
        </c:rich>
      </c:tx>
      <c:layout>
        <c:manualLayout>
          <c:xMode val="factor"/>
          <c:yMode val="factor"/>
          <c:x val="-0.008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25"/>
          <c:w val="0.814"/>
          <c:h val="0.83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Мое!$B$1</c:f>
              <c:strCache>
                <c:ptCount val="1"/>
                <c:pt idx="0">
                  <c:v>y(t)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Мое!$A$2:$A$19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xVal>
          <c:yVal>
            <c:numRef>
              <c:f>Мое!$B$2:$B$19</c:f>
              <c:numCache>
                <c:ptCount val="18"/>
                <c:pt idx="0">
                  <c:v>16</c:v>
                </c:pt>
                <c:pt idx="1">
                  <c:v>20</c:v>
                </c:pt>
                <c:pt idx="2">
                  <c:v>22</c:v>
                </c:pt>
                <c:pt idx="3">
                  <c:v>20</c:v>
                </c:pt>
                <c:pt idx="4">
                  <c:v>25</c:v>
                </c:pt>
                <c:pt idx="5">
                  <c:v>23</c:v>
                </c:pt>
                <c:pt idx="6">
                  <c:v>25</c:v>
                </c:pt>
                <c:pt idx="7">
                  <c:v>28</c:v>
                </c:pt>
                <c:pt idx="8">
                  <c:v>30</c:v>
                </c:pt>
                <c:pt idx="9">
                  <c:v>33</c:v>
                </c:pt>
                <c:pt idx="10">
                  <c:v>35</c:v>
                </c:pt>
                <c:pt idx="11">
                  <c:v>40</c:v>
                </c:pt>
                <c:pt idx="12">
                  <c:v>41</c:v>
                </c:pt>
                <c:pt idx="13">
                  <c:v>45</c:v>
                </c:pt>
                <c:pt idx="14">
                  <c:v>47</c:v>
                </c:pt>
                <c:pt idx="15">
                  <c:v>45</c:v>
                </c:pt>
                <c:pt idx="16">
                  <c:v>51</c:v>
                </c:pt>
                <c:pt idx="17">
                  <c:v>53</c:v>
                </c:pt>
              </c:numCache>
            </c:numRef>
          </c:yVal>
          <c:smooth val="0"/>
        </c:ser>
        <c:axId val="25644518"/>
        <c:axId val="29474071"/>
      </c:scatterChart>
      <c:valAx>
        <c:axId val="25644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74071"/>
        <c:crosses val="autoZero"/>
        <c:crossBetween val="midCat"/>
        <c:dispUnits/>
      </c:valAx>
      <c:valAx>
        <c:axId val="29474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6445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Поле рассеивания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ЛистТест!$B$1</c:f>
              <c:strCache>
                <c:ptCount val="1"/>
                <c:pt idx="0">
                  <c:v>y(t)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ЛистТест!$A$2:$A$10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ЛистТест!$B$2:$B$10</c:f>
              <c:numCache>
                <c:ptCount val="9"/>
                <c:pt idx="0">
                  <c:v>25</c:v>
                </c:pt>
                <c:pt idx="1">
                  <c:v>34</c:v>
                </c:pt>
                <c:pt idx="2">
                  <c:v>42</c:v>
                </c:pt>
                <c:pt idx="3">
                  <c:v>51</c:v>
                </c:pt>
                <c:pt idx="4">
                  <c:v>55</c:v>
                </c:pt>
                <c:pt idx="5">
                  <c:v>67</c:v>
                </c:pt>
                <c:pt idx="6">
                  <c:v>73</c:v>
                </c:pt>
                <c:pt idx="7">
                  <c:v>76</c:v>
                </c:pt>
                <c:pt idx="8">
                  <c:v>81</c:v>
                </c:pt>
              </c:numCache>
            </c:numRef>
          </c:yVal>
          <c:smooth val="0"/>
        </c:ser>
        <c:axId val="63940048"/>
        <c:axId val="38589521"/>
      </c:scatterChart>
      <c:valAx>
        <c:axId val="63940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89521"/>
        <c:crosses val="autoZero"/>
        <c:crossBetween val="midCat"/>
        <c:dispUnits/>
      </c:valAx>
      <c:valAx>
        <c:axId val="385895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400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&amp;LКвасников А.А&amp;C06-УФФо-1И&amp;RВариант №7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15706725"/>
          <a:ext cx="4076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73</xdr:row>
      <xdr:rowOff>28575</xdr:rowOff>
    </xdr:from>
    <xdr:ext cx="142875" cy="200025"/>
    <xdr:sp>
      <xdr:nvSpPr>
        <xdr:cNvPr id="2" name="TextBox 3"/>
        <xdr:cNvSpPr txBox="1">
          <a:spLocks noChangeArrowheads="1"/>
        </xdr:cNvSpPr>
      </xdr:nvSpPr>
      <xdr:spPr>
        <a:xfrm>
          <a:off x="0" y="157353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twoCellAnchor>
    <xdr:from>
      <xdr:col>0</xdr:col>
      <xdr:colOff>0</xdr:colOff>
      <xdr:row>65</xdr:row>
      <xdr:rowOff>0</xdr:rowOff>
    </xdr:from>
    <xdr:to>
      <xdr:col>0</xdr:col>
      <xdr:colOff>19050</xdr:colOff>
      <xdr:row>72</xdr:row>
      <xdr:rowOff>152400</xdr:rowOff>
    </xdr:to>
    <xdr:sp>
      <xdr:nvSpPr>
        <xdr:cNvPr id="3" name="Line 5"/>
        <xdr:cNvSpPr>
          <a:spLocks/>
        </xdr:cNvSpPr>
      </xdr:nvSpPr>
      <xdr:spPr>
        <a:xfrm flipH="1" flipV="1">
          <a:off x="0" y="14411325"/>
          <a:ext cx="19050" cy="12858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257175</xdr:colOff>
      <xdr:row>73</xdr:row>
      <xdr:rowOff>19050</xdr:rowOff>
    </xdr:from>
    <xdr:ext cx="485775" cy="200025"/>
    <xdr:sp>
      <xdr:nvSpPr>
        <xdr:cNvPr id="4" name="TextBox 6"/>
        <xdr:cNvSpPr txBox="1">
          <a:spLocks noChangeArrowheads="1"/>
        </xdr:cNvSpPr>
      </xdr:nvSpPr>
      <xdr:spPr>
        <a:xfrm>
          <a:off x="257175" y="15725775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dl=1.19</a:t>
          </a:r>
        </a:p>
      </xdr:txBody>
    </xdr:sp>
    <xdr:clientData/>
  </xdr:oneCellAnchor>
  <xdr:oneCellAnchor>
    <xdr:from>
      <xdr:col>1</xdr:col>
      <xdr:colOff>504825</xdr:colOff>
      <xdr:row>73</xdr:row>
      <xdr:rowOff>28575</xdr:rowOff>
    </xdr:from>
    <xdr:ext cx="523875" cy="190500"/>
    <xdr:sp>
      <xdr:nvSpPr>
        <xdr:cNvPr id="5" name="TextBox 8"/>
        <xdr:cNvSpPr txBox="1">
          <a:spLocks noChangeArrowheads="1"/>
        </xdr:cNvSpPr>
      </xdr:nvSpPr>
      <xdr:spPr>
        <a:xfrm>
          <a:off x="1171575" y="15735300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du=1.40
</a:t>
          </a:r>
        </a:p>
      </xdr:txBody>
    </xdr:sp>
    <xdr:clientData/>
  </xdr:oneCellAnchor>
  <xdr:twoCellAnchor>
    <xdr:from>
      <xdr:col>1</xdr:col>
      <xdr:colOff>0</xdr:colOff>
      <xdr:row>64</xdr:row>
      <xdr:rowOff>133350</xdr:rowOff>
    </xdr:from>
    <xdr:to>
      <xdr:col>1</xdr:col>
      <xdr:colOff>0</xdr:colOff>
      <xdr:row>72</xdr:row>
      <xdr:rowOff>142875</xdr:rowOff>
    </xdr:to>
    <xdr:sp>
      <xdr:nvSpPr>
        <xdr:cNvPr id="6" name="Line 10"/>
        <xdr:cNvSpPr>
          <a:spLocks/>
        </xdr:cNvSpPr>
      </xdr:nvSpPr>
      <xdr:spPr>
        <a:xfrm>
          <a:off x="666750" y="14382750"/>
          <a:ext cx="0" cy="13049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157</xdr:row>
      <xdr:rowOff>9525</xdr:rowOff>
    </xdr:from>
    <xdr:to>
      <xdr:col>3</xdr:col>
      <xdr:colOff>28575</xdr:colOff>
      <xdr:row>165</xdr:row>
      <xdr:rowOff>19050</xdr:rowOff>
    </xdr:to>
    <xdr:sp>
      <xdr:nvSpPr>
        <xdr:cNvPr id="7" name="Line 11"/>
        <xdr:cNvSpPr>
          <a:spLocks/>
        </xdr:cNvSpPr>
      </xdr:nvSpPr>
      <xdr:spPr>
        <a:xfrm>
          <a:off x="1952625" y="29317950"/>
          <a:ext cx="0" cy="13049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73</xdr:row>
      <xdr:rowOff>0</xdr:rowOff>
    </xdr:to>
    <xdr:sp>
      <xdr:nvSpPr>
        <xdr:cNvPr id="8" name="Line 13"/>
        <xdr:cNvSpPr>
          <a:spLocks/>
        </xdr:cNvSpPr>
      </xdr:nvSpPr>
      <xdr:spPr>
        <a:xfrm>
          <a:off x="1285875" y="14411325"/>
          <a:ext cx="0" cy="12954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9525</xdr:colOff>
      <xdr:row>73</xdr:row>
      <xdr:rowOff>9525</xdr:rowOff>
    </xdr:to>
    <xdr:sp>
      <xdr:nvSpPr>
        <xdr:cNvPr id="9" name="Line 14"/>
        <xdr:cNvSpPr>
          <a:spLocks/>
        </xdr:cNvSpPr>
      </xdr:nvSpPr>
      <xdr:spPr>
        <a:xfrm>
          <a:off x="1933575" y="14411325"/>
          <a:ext cx="0" cy="13049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65</xdr:row>
      <xdr:rowOff>0</xdr:rowOff>
    </xdr:from>
    <xdr:to>
      <xdr:col>4</xdr:col>
      <xdr:colOff>0</xdr:colOff>
      <xdr:row>72</xdr:row>
      <xdr:rowOff>142875</xdr:rowOff>
    </xdr:to>
    <xdr:sp>
      <xdr:nvSpPr>
        <xdr:cNvPr id="10" name="Line 15"/>
        <xdr:cNvSpPr>
          <a:spLocks/>
        </xdr:cNvSpPr>
      </xdr:nvSpPr>
      <xdr:spPr>
        <a:xfrm flipH="1">
          <a:off x="2552700" y="14411325"/>
          <a:ext cx="9525" cy="12763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64</xdr:row>
      <xdr:rowOff>152400</xdr:rowOff>
    </xdr:from>
    <xdr:to>
      <xdr:col>4</xdr:col>
      <xdr:colOff>609600</xdr:colOff>
      <xdr:row>73</xdr:row>
      <xdr:rowOff>0</xdr:rowOff>
    </xdr:to>
    <xdr:sp>
      <xdr:nvSpPr>
        <xdr:cNvPr id="11" name="Line 16"/>
        <xdr:cNvSpPr>
          <a:spLocks/>
        </xdr:cNvSpPr>
      </xdr:nvSpPr>
      <xdr:spPr>
        <a:xfrm>
          <a:off x="3171825" y="14401800"/>
          <a:ext cx="0" cy="13049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476250</xdr:colOff>
      <xdr:row>73</xdr:row>
      <xdr:rowOff>47625</xdr:rowOff>
    </xdr:from>
    <xdr:ext cx="314325" cy="190500"/>
    <xdr:sp>
      <xdr:nvSpPr>
        <xdr:cNvPr id="12" name="TextBox 17"/>
        <xdr:cNvSpPr txBox="1">
          <a:spLocks noChangeArrowheads="1"/>
        </xdr:cNvSpPr>
      </xdr:nvSpPr>
      <xdr:spPr>
        <a:xfrm>
          <a:off x="1762125" y="15754350"/>
          <a:ext cx="314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dl=2</a:t>
          </a:r>
        </a:p>
      </xdr:txBody>
    </xdr:sp>
    <xdr:clientData/>
  </xdr:oneCellAnchor>
  <xdr:oneCellAnchor>
    <xdr:from>
      <xdr:col>4</xdr:col>
      <xdr:colOff>285750</xdr:colOff>
      <xdr:row>73</xdr:row>
      <xdr:rowOff>28575</xdr:rowOff>
    </xdr:from>
    <xdr:ext cx="590550" cy="152400"/>
    <xdr:sp>
      <xdr:nvSpPr>
        <xdr:cNvPr id="13" name="TextBox 18"/>
        <xdr:cNvSpPr txBox="1">
          <a:spLocks noChangeArrowheads="1"/>
        </xdr:cNvSpPr>
      </xdr:nvSpPr>
      <xdr:spPr>
        <a:xfrm>
          <a:off x="2847975" y="15735300"/>
          <a:ext cx="590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4-dl=2.81</a:t>
          </a:r>
        </a:p>
      </xdr:txBody>
    </xdr:sp>
    <xdr:clientData/>
  </xdr:oneCellAnchor>
  <xdr:oneCellAnchor>
    <xdr:from>
      <xdr:col>3</xdr:col>
      <xdr:colOff>314325</xdr:colOff>
      <xdr:row>73</xdr:row>
      <xdr:rowOff>28575</xdr:rowOff>
    </xdr:from>
    <xdr:ext cx="590550" cy="200025"/>
    <xdr:sp>
      <xdr:nvSpPr>
        <xdr:cNvPr id="14" name="TextBox 19"/>
        <xdr:cNvSpPr txBox="1">
          <a:spLocks noChangeArrowheads="1"/>
        </xdr:cNvSpPr>
      </xdr:nvSpPr>
      <xdr:spPr>
        <a:xfrm>
          <a:off x="2238375" y="15735300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4-du=2.6</a:t>
          </a:r>
        </a:p>
      </xdr:txBody>
    </xdr:sp>
    <xdr:clientData/>
  </xdr:oneCellAnchor>
  <xdr:twoCellAnchor>
    <xdr:from>
      <xdr:col>6</xdr:col>
      <xdr:colOff>0</xdr:colOff>
      <xdr:row>65</xdr:row>
      <xdr:rowOff>0</xdr:rowOff>
    </xdr:from>
    <xdr:to>
      <xdr:col>6</xdr:col>
      <xdr:colOff>9525</xdr:colOff>
      <xdr:row>73</xdr:row>
      <xdr:rowOff>9525</xdr:rowOff>
    </xdr:to>
    <xdr:sp>
      <xdr:nvSpPr>
        <xdr:cNvPr id="15" name="Line 21"/>
        <xdr:cNvSpPr>
          <a:spLocks/>
        </xdr:cNvSpPr>
      </xdr:nvSpPr>
      <xdr:spPr>
        <a:xfrm>
          <a:off x="4067175" y="14411325"/>
          <a:ext cx="9525" cy="13049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66</xdr:row>
      <xdr:rowOff>0</xdr:rowOff>
    </xdr:from>
    <xdr:to>
      <xdr:col>1</xdr:col>
      <xdr:colOff>400050</xdr:colOff>
      <xdr:row>73</xdr:row>
      <xdr:rowOff>19050</xdr:rowOff>
    </xdr:to>
    <xdr:sp>
      <xdr:nvSpPr>
        <xdr:cNvPr id="16" name="Line 23"/>
        <xdr:cNvSpPr>
          <a:spLocks/>
        </xdr:cNvSpPr>
      </xdr:nvSpPr>
      <xdr:spPr>
        <a:xfrm>
          <a:off x="1066800" y="14573250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73</xdr:row>
      <xdr:rowOff>9525</xdr:rowOff>
    </xdr:from>
    <xdr:ext cx="457200" cy="200025"/>
    <xdr:sp>
      <xdr:nvSpPr>
        <xdr:cNvPr id="17" name="TextBox 24"/>
        <xdr:cNvSpPr txBox="1">
          <a:spLocks noChangeArrowheads="1"/>
        </xdr:cNvSpPr>
      </xdr:nvSpPr>
      <xdr:spPr>
        <a:xfrm>
          <a:off x="733425" y="15716250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d=1.34</a:t>
          </a:r>
        </a:p>
      </xdr:txBody>
    </xdr:sp>
    <xdr:clientData/>
  </xdr:oneCellAnchor>
  <xdr:oneCellAnchor>
    <xdr:from>
      <xdr:col>6</xdr:col>
      <xdr:colOff>47625</xdr:colOff>
      <xdr:row>73</xdr:row>
      <xdr:rowOff>0</xdr:rowOff>
    </xdr:from>
    <xdr:ext cx="142875" cy="200025"/>
    <xdr:sp>
      <xdr:nvSpPr>
        <xdr:cNvPr id="18" name="TextBox 25"/>
        <xdr:cNvSpPr txBox="1">
          <a:spLocks noChangeArrowheads="1"/>
        </xdr:cNvSpPr>
      </xdr:nvSpPr>
      <xdr:spPr>
        <a:xfrm>
          <a:off x="4114800" y="15706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34">
      <selection activeCell="G2" sqref="G2"/>
    </sheetView>
  </sheetViews>
  <sheetFormatPr defaultColWidth="9.140625" defaultRowHeight="12.75"/>
  <cols>
    <col min="1" max="2" width="9.28125" style="0" bestFit="1" customWidth="1"/>
    <col min="3" max="3" width="13.7109375" style="0" bestFit="1" customWidth="1"/>
    <col min="4" max="4" width="9.57421875" style="0" bestFit="1" customWidth="1"/>
    <col min="5" max="5" width="10.7109375" style="0" customWidth="1"/>
    <col min="6" max="6" width="15.421875" style="0" customWidth="1"/>
    <col min="7" max="7" width="14.00390625" style="0" customWidth="1"/>
    <col min="8" max="8" width="14.8515625" style="0" customWidth="1"/>
    <col min="9" max="9" width="17.140625" style="0" customWidth="1"/>
  </cols>
  <sheetData>
    <row r="1" spans="1:7" ht="12.75">
      <c r="A1" t="s">
        <v>0</v>
      </c>
      <c r="B1" t="s">
        <v>1</v>
      </c>
      <c r="C1" t="s">
        <v>29</v>
      </c>
      <c r="D1" s="9" t="s">
        <v>30</v>
      </c>
      <c r="E1" s="9"/>
      <c r="F1" t="s">
        <v>32</v>
      </c>
      <c r="G1" t="s">
        <v>33</v>
      </c>
    </row>
    <row r="2" spans="1:7" ht="12.75">
      <c r="A2">
        <v>1</v>
      </c>
      <c r="B2">
        <v>25</v>
      </c>
      <c r="C2" s="3">
        <v>-2.4666666666666757</v>
      </c>
      <c r="D2">
        <f>ABS(C2/B2)</f>
        <v>0.09866666666666703</v>
      </c>
      <c r="E2" s="5">
        <f>D11/A10</f>
        <v>0.03776351470552565</v>
      </c>
      <c r="F2">
        <f>FINV(0.05,1,7)</f>
        <v>5.591447848177628</v>
      </c>
      <c r="G2">
        <f>TINV(0.05,7)</f>
        <v>2.364624250949319</v>
      </c>
    </row>
    <row r="3" spans="1:4" ht="12.75">
      <c r="A3">
        <v>2</v>
      </c>
      <c r="B3">
        <v>34</v>
      </c>
      <c r="C3" s="3">
        <v>-0.6000000000000085</v>
      </c>
      <c r="D3">
        <f aca="true" t="shared" si="0" ref="D3:D10">ABS(C3/B3)</f>
        <v>0.01764705882352966</v>
      </c>
    </row>
    <row r="4" spans="1:4" ht="12.75">
      <c r="A4">
        <v>3</v>
      </c>
      <c r="B4">
        <v>42</v>
      </c>
      <c r="C4" s="3">
        <v>0.2666666666666657</v>
      </c>
      <c r="D4">
        <f t="shared" si="0"/>
        <v>0.006349206349206327</v>
      </c>
    </row>
    <row r="5" spans="1:4" ht="12.75">
      <c r="A5">
        <v>4</v>
      </c>
      <c r="B5">
        <v>51</v>
      </c>
      <c r="C5" s="3">
        <v>2.1333333333333258</v>
      </c>
      <c r="D5">
        <f t="shared" si="0"/>
        <v>0.041830065359476976</v>
      </c>
    </row>
    <row r="6" spans="1:4" ht="12.75">
      <c r="A6">
        <v>5</v>
      </c>
      <c r="B6">
        <v>55</v>
      </c>
      <c r="C6" s="3">
        <v>-1</v>
      </c>
      <c r="D6">
        <f t="shared" si="0"/>
        <v>0.01818181818181818</v>
      </c>
    </row>
    <row r="7" spans="1:4" ht="12.75">
      <c r="A7">
        <v>6</v>
      </c>
      <c r="B7">
        <v>67</v>
      </c>
      <c r="C7" s="3">
        <v>3.866666666666667</v>
      </c>
      <c r="D7">
        <f t="shared" si="0"/>
        <v>0.057711442786069655</v>
      </c>
    </row>
    <row r="8" spans="1:4" ht="12.75">
      <c r="A8">
        <v>7</v>
      </c>
      <c r="B8">
        <v>73</v>
      </c>
      <c r="C8" s="3">
        <v>2.7333333333333343</v>
      </c>
      <c r="D8">
        <f t="shared" si="0"/>
        <v>0.037442922374429234</v>
      </c>
    </row>
    <row r="9" spans="1:4" ht="12.75">
      <c r="A9">
        <v>8</v>
      </c>
      <c r="B9">
        <v>76</v>
      </c>
      <c r="C9" s="3">
        <v>-1.4000000000000057</v>
      </c>
      <c r="D9">
        <f t="shared" si="0"/>
        <v>0.018421052631579022</v>
      </c>
    </row>
    <row r="10" spans="1:4" ht="12.75">
      <c r="A10">
        <v>9</v>
      </c>
      <c r="B10">
        <v>81</v>
      </c>
      <c r="C10" s="3">
        <v>-3.5333333333333314</v>
      </c>
      <c r="D10">
        <f t="shared" si="0"/>
        <v>0.043621399176954706</v>
      </c>
    </row>
    <row r="11" ht="12.75">
      <c r="D11">
        <f>SUM(D2:D10)</f>
        <v>0.33987163234973083</v>
      </c>
    </row>
    <row r="12" spans="1:9" ht="25.5">
      <c r="A12" s="1" t="s">
        <v>2</v>
      </c>
      <c r="B12" s="1"/>
      <c r="C12" s="1"/>
      <c r="D12" s="1"/>
      <c r="E12" s="1"/>
      <c r="F12" s="1"/>
      <c r="G12" s="1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25.5">
      <c r="A14" s="2" t="s">
        <v>3</v>
      </c>
      <c r="B14" s="2"/>
      <c r="C14" s="1"/>
      <c r="D14" s="1"/>
      <c r="E14" s="1"/>
      <c r="F14" s="1"/>
      <c r="G14" s="1"/>
      <c r="H14" s="1"/>
      <c r="I14" s="1"/>
    </row>
    <row r="15" spans="1:9" ht="25.5">
      <c r="A15" s="3" t="s">
        <v>4</v>
      </c>
      <c r="B15" s="3">
        <v>0.9920812623135977</v>
      </c>
      <c r="C15" s="1"/>
      <c r="D15" s="1"/>
      <c r="E15" s="1"/>
      <c r="F15" s="1"/>
      <c r="G15" s="1"/>
      <c r="H15" s="1"/>
      <c r="I15" s="1"/>
    </row>
    <row r="16" spans="1:9" ht="25.5">
      <c r="A16" s="3" t="s">
        <v>5</v>
      </c>
      <c r="B16" s="3">
        <v>0.9842252310337416</v>
      </c>
      <c r="C16" s="1"/>
      <c r="D16" s="1"/>
      <c r="E16" s="1"/>
      <c r="F16" s="1"/>
      <c r="G16" s="1"/>
      <c r="H16" s="1"/>
      <c r="I16" s="1"/>
    </row>
    <row r="17" spans="1:9" ht="38.25">
      <c r="A17" s="3" t="s">
        <v>6</v>
      </c>
      <c r="B17" s="3">
        <v>0.9819716926099904</v>
      </c>
      <c r="C17" s="1"/>
      <c r="D17" s="1"/>
      <c r="E17" s="1"/>
      <c r="F17" s="1"/>
      <c r="G17" s="1"/>
      <c r="H17" s="1"/>
      <c r="I17" s="1"/>
    </row>
    <row r="18" spans="1:9" ht="38.25">
      <c r="A18" s="3" t="s">
        <v>7</v>
      </c>
      <c r="B18" s="3">
        <v>2.643950867636573</v>
      </c>
      <c r="C18" s="1"/>
      <c r="D18" s="1"/>
      <c r="E18" s="1"/>
      <c r="F18" s="1"/>
      <c r="G18" s="1"/>
      <c r="H18" s="1"/>
      <c r="I18" s="1"/>
    </row>
    <row r="19" spans="1:9" ht="25.5">
      <c r="A19" s="3" t="s">
        <v>8</v>
      </c>
      <c r="B19" s="3">
        <v>9</v>
      </c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51">
      <c r="A21" s="1" t="s">
        <v>9</v>
      </c>
      <c r="B21" s="1"/>
      <c r="C21" s="1"/>
      <c r="D21" s="1"/>
      <c r="E21" s="1"/>
      <c r="F21" s="1"/>
      <c r="G21" s="1" t="s">
        <v>31</v>
      </c>
      <c r="H21" s="1"/>
      <c r="I21" s="1"/>
    </row>
    <row r="22" spans="1:9" ht="12.75">
      <c r="A22" s="4"/>
      <c r="B22" s="4" t="s">
        <v>14</v>
      </c>
      <c r="C22" s="4" t="s">
        <v>15</v>
      </c>
      <c r="D22" s="4" t="s">
        <v>16</v>
      </c>
      <c r="E22" s="4" t="s">
        <v>17</v>
      </c>
      <c r="F22" s="4" t="s">
        <v>18</v>
      </c>
      <c r="G22" s="1"/>
      <c r="H22" s="1"/>
      <c r="I22" s="1"/>
    </row>
    <row r="23" spans="1:9" ht="25.5">
      <c r="A23" s="3" t="s">
        <v>10</v>
      </c>
      <c r="B23" s="3">
        <v>1</v>
      </c>
      <c r="C23" s="3">
        <v>3053.0666666666666</v>
      </c>
      <c r="D23" s="3">
        <v>3053.0666666666666</v>
      </c>
      <c r="E23" s="3">
        <v>436.7465940054498</v>
      </c>
      <c r="F23" s="3">
        <v>1.4437254276785932E-07</v>
      </c>
      <c r="G23" s="1"/>
      <c r="H23" s="1"/>
      <c r="I23" s="1"/>
    </row>
    <row r="24" spans="1:9" ht="12.75">
      <c r="A24" s="3" t="s">
        <v>11</v>
      </c>
      <c r="B24" s="3">
        <v>7</v>
      </c>
      <c r="C24" s="3">
        <v>48.93333333333331</v>
      </c>
      <c r="D24" s="3">
        <v>6.990476190476187</v>
      </c>
      <c r="E24" s="3"/>
      <c r="F24" s="3"/>
      <c r="G24" s="1"/>
      <c r="H24" s="1"/>
      <c r="I24" s="1"/>
    </row>
    <row r="25" spans="1:9" ht="12.75">
      <c r="A25" s="3" t="s">
        <v>12</v>
      </c>
      <c r="B25" s="3">
        <v>8</v>
      </c>
      <c r="C25" s="3">
        <v>3102</v>
      </c>
      <c r="D25" s="3"/>
      <c r="E25" s="3"/>
      <c r="F25" s="3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38.25">
      <c r="A27" s="4"/>
      <c r="B27" s="4" t="s">
        <v>19</v>
      </c>
      <c r="C27" s="4" t="s">
        <v>7</v>
      </c>
      <c r="D27" s="4" t="s">
        <v>20</v>
      </c>
      <c r="E27" s="4" t="s">
        <v>21</v>
      </c>
      <c r="F27" s="4" t="s">
        <v>22</v>
      </c>
      <c r="G27" s="4" t="s">
        <v>23</v>
      </c>
      <c r="H27" s="4" t="s">
        <v>24</v>
      </c>
      <c r="I27" s="4" t="s">
        <v>25</v>
      </c>
    </row>
    <row r="28" spans="1:9" ht="38.25">
      <c r="A28" s="3" t="s">
        <v>13</v>
      </c>
      <c r="B28" s="3">
        <v>20.333333333333343</v>
      </c>
      <c r="C28" s="3">
        <v>1.9207857739524172</v>
      </c>
      <c r="D28" s="3">
        <v>10.585945402694893</v>
      </c>
      <c r="E28" s="3">
        <v>1.4680780168720571E-05</v>
      </c>
      <c r="F28" s="3">
        <v>15.791396711367</v>
      </c>
      <c r="G28" s="3">
        <v>24.875269955299686</v>
      </c>
      <c r="H28" s="3">
        <v>15.791396711367</v>
      </c>
      <c r="I28" s="3">
        <v>24.875269955299686</v>
      </c>
    </row>
    <row r="29" spans="1:9" ht="12.75">
      <c r="A29" s="3" t="s">
        <v>0</v>
      </c>
      <c r="B29" s="3">
        <v>7.133333333333332</v>
      </c>
      <c r="C29" s="3">
        <v>0.34133258928490323</v>
      </c>
      <c r="D29" s="3">
        <v>20.898483055127464</v>
      </c>
      <c r="E29" s="3">
        <v>1.4437254276785945E-07</v>
      </c>
      <c r="F29" s="3">
        <v>6.326210015070926</v>
      </c>
      <c r="G29" s="3">
        <v>7.9404566515957375</v>
      </c>
      <c r="H29" s="3">
        <v>6.326210015070926</v>
      </c>
      <c r="I29" s="3">
        <v>7.9404566515957375</v>
      </c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38.25">
      <c r="A33" s="1" t="s">
        <v>26</v>
      </c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38.25">
      <c r="A35" s="4" t="s">
        <v>27</v>
      </c>
      <c r="B35" s="4" t="s">
        <v>28</v>
      </c>
      <c r="C35" s="4" t="s">
        <v>29</v>
      </c>
      <c r="D35" s="1" t="s">
        <v>34</v>
      </c>
      <c r="E35" s="1" t="s">
        <v>35</v>
      </c>
      <c r="F35" s="1"/>
      <c r="G35" s="1"/>
      <c r="H35" s="1"/>
      <c r="I35" s="1"/>
    </row>
    <row r="36" spans="1:9" ht="12.75">
      <c r="A36" s="3">
        <v>1</v>
      </c>
      <c r="B36" s="3">
        <v>27.466666666666676</v>
      </c>
      <c r="C36" s="3">
        <v>-2.4666666666666757</v>
      </c>
      <c r="D36" s="1"/>
      <c r="E36" s="1">
        <f>INT((2/3)*(A44-2)-1.96*SQRT((16*A44-29)/90))</f>
        <v>2</v>
      </c>
      <c r="F36" s="1"/>
      <c r="G36" s="1"/>
      <c r="H36" s="1"/>
      <c r="I36" s="1"/>
    </row>
    <row r="37" spans="1:9" ht="12.75">
      <c r="A37" s="3">
        <v>2</v>
      </c>
      <c r="B37" s="3">
        <v>34.6</v>
      </c>
      <c r="C37" s="8">
        <v>-0.6000000000000085</v>
      </c>
      <c r="D37" s="1">
        <v>0</v>
      </c>
      <c r="E37" s="1"/>
      <c r="F37" s="1"/>
      <c r="G37" s="1"/>
      <c r="H37" s="1"/>
      <c r="I37" s="1"/>
    </row>
    <row r="38" spans="1:9" ht="12.75">
      <c r="A38" s="3">
        <v>3</v>
      </c>
      <c r="B38" s="3">
        <v>41.733333333333334</v>
      </c>
      <c r="C38" s="3">
        <v>0.2666666666666657</v>
      </c>
      <c r="D38" s="1">
        <v>0</v>
      </c>
      <c r="E38" s="1"/>
      <c r="F38" s="1"/>
      <c r="G38" s="1"/>
      <c r="H38" s="1"/>
      <c r="I38" s="1"/>
    </row>
    <row r="39" spans="1:9" ht="12.75">
      <c r="A39" s="3">
        <v>4</v>
      </c>
      <c r="B39" s="3">
        <v>48.866666666666674</v>
      </c>
      <c r="C39" s="3">
        <v>2.1333333333333258</v>
      </c>
      <c r="D39" s="1">
        <v>1</v>
      </c>
      <c r="E39" s="1"/>
      <c r="F39" s="1"/>
      <c r="G39" s="1"/>
      <c r="H39" s="1"/>
      <c r="I39" s="1"/>
    </row>
    <row r="40" spans="1:9" ht="12.75">
      <c r="A40" s="3">
        <v>5</v>
      </c>
      <c r="B40" s="3">
        <v>56</v>
      </c>
      <c r="C40" s="3">
        <v>-1</v>
      </c>
      <c r="D40" s="1">
        <v>1</v>
      </c>
      <c r="E40" s="1"/>
      <c r="F40" s="1"/>
      <c r="G40" s="1"/>
      <c r="H40" s="1"/>
      <c r="I40" s="1"/>
    </row>
    <row r="41" spans="1:9" ht="12.75">
      <c r="A41" s="3">
        <v>6</v>
      </c>
      <c r="B41" s="3">
        <v>63.13333333333333</v>
      </c>
      <c r="C41" s="3">
        <v>3.866666666666667</v>
      </c>
      <c r="D41" s="1">
        <v>1</v>
      </c>
      <c r="E41" s="1"/>
      <c r="F41" s="1"/>
      <c r="G41" s="1"/>
      <c r="H41" s="1"/>
      <c r="I41" s="1"/>
    </row>
    <row r="42" spans="1:9" ht="12.75">
      <c r="A42" s="3">
        <v>7</v>
      </c>
      <c r="B42" s="3">
        <v>70.26666666666667</v>
      </c>
      <c r="C42" s="3">
        <v>2.7333333333333343</v>
      </c>
      <c r="D42" s="1">
        <v>0</v>
      </c>
      <c r="E42" s="1"/>
      <c r="F42" s="1"/>
      <c r="G42" s="1"/>
      <c r="H42" s="1"/>
      <c r="I42" s="1"/>
    </row>
    <row r="43" spans="1:9" ht="12.75">
      <c r="A43" s="3">
        <v>8</v>
      </c>
      <c r="B43" s="3">
        <v>77.4</v>
      </c>
      <c r="C43" s="3">
        <v>-1.4000000000000057</v>
      </c>
      <c r="D43" s="1">
        <v>0</v>
      </c>
      <c r="E43" s="1"/>
      <c r="F43" s="1"/>
      <c r="G43" s="1"/>
      <c r="H43" s="1"/>
      <c r="I43" s="1"/>
    </row>
    <row r="44" spans="1:9" ht="12.75">
      <c r="A44" s="3">
        <v>9</v>
      </c>
      <c r="B44" s="3">
        <v>84.53333333333333</v>
      </c>
      <c r="C44" s="3">
        <v>-3.5333333333333314</v>
      </c>
      <c r="D44" s="1"/>
      <c r="E44" s="1"/>
      <c r="F44" s="1"/>
      <c r="G44" s="1"/>
      <c r="H44" s="1"/>
      <c r="I44" s="1"/>
    </row>
    <row r="45" spans="3:4" ht="12.75">
      <c r="C45" s="7">
        <f>SUM(C36:C44)</f>
        <v>-2.842170943040401E-14</v>
      </c>
      <c r="D45" s="6">
        <f>SUM(D37:D43)</f>
        <v>3</v>
      </c>
    </row>
  </sheetData>
  <mergeCells count="1">
    <mergeCell ref="D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10.00390625" style="0" customWidth="1"/>
    <col min="2" max="2" width="9.28125" style="0" bestFit="1" customWidth="1"/>
    <col min="3" max="4" width="9.57421875" style="0" bestFit="1" customWidth="1"/>
    <col min="5" max="5" width="9.28125" style="0" bestFit="1" customWidth="1"/>
    <col min="6" max="6" width="13.28125" style="0" customWidth="1"/>
    <col min="7" max="7" width="10.8515625" style="0" customWidth="1"/>
    <col min="8" max="9" width="9.28125" style="0" bestFit="1" customWidth="1"/>
  </cols>
  <sheetData>
    <row r="1" spans="1:9" ht="25.5">
      <c r="A1" s="18" t="s">
        <v>0</v>
      </c>
      <c r="B1" s="18" t="s">
        <v>1</v>
      </c>
      <c r="C1" s="18" t="s">
        <v>29</v>
      </c>
      <c r="D1" s="19" t="s">
        <v>36</v>
      </c>
      <c r="E1" s="19"/>
      <c r="F1" s="20" t="s">
        <v>34</v>
      </c>
      <c r="G1" s="21" t="s">
        <v>35</v>
      </c>
      <c r="H1" s="18" t="s">
        <v>32</v>
      </c>
      <c r="I1" s="18" t="s">
        <v>33</v>
      </c>
    </row>
    <row r="2" spans="1:9" ht="12.75">
      <c r="A2" s="15">
        <v>1</v>
      </c>
      <c r="B2" s="15">
        <v>16</v>
      </c>
      <c r="C2" s="16">
        <v>1.0994152046783618</v>
      </c>
      <c r="D2" s="15">
        <f>ABS(C2/B2)</f>
        <v>0.06871345029239762</v>
      </c>
      <c r="E2" s="17">
        <f>D20/A19</f>
        <v>0.06439443276057051</v>
      </c>
      <c r="G2" s="15">
        <f>INT((2/3)*(A19-2)-1.96*SQRT((16*A19-29)/90))</f>
        <v>7</v>
      </c>
      <c r="H2" s="15">
        <f>FINV(0.05,1,16)</f>
        <v>4.493998418060235</v>
      </c>
      <c r="I2" s="15">
        <f>TINV(0.05,16)</f>
        <v>2.119905285162579</v>
      </c>
    </row>
    <row r="3" spans="1:6" ht="12.75">
      <c r="A3" s="13">
        <v>2</v>
      </c>
      <c r="B3" s="13">
        <v>20</v>
      </c>
      <c r="C3" s="3">
        <v>2.9373925008599926</v>
      </c>
      <c r="D3" s="13">
        <f aca="true" t="shared" si="0" ref="D3:D19">ABS(C3/B3)</f>
        <v>0.14686962504299964</v>
      </c>
      <c r="F3" s="13">
        <v>1</v>
      </c>
    </row>
    <row r="4" spans="1:6" ht="12.75">
      <c r="A4" s="13">
        <v>3</v>
      </c>
      <c r="B4" s="13">
        <v>22</v>
      </c>
      <c r="C4" s="3">
        <v>2.7753697970416233</v>
      </c>
      <c r="D4" s="13">
        <f t="shared" si="0"/>
        <v>0.12615317259280107</v>
      </c>
      <c r="F4" s="13">
        <v>0</v>
      </c>
    </row>
    <row r="5" spans="1:6" ht="12.75">
      <c r="A5" s="13">
        <v>4</v>
      </c>
      <c r="B5" s="13">
        <v>20</v>
      </c>
      <c r="C5" s="3">
        <v>-1.386652906776746</v>
      </c>
      <c r="D5" s="13">
        <f t="shared" si="0"/>
        <v>0.06933264533883729</v>
      </c>
      <c r="F5" s="13">
        <v>1</v>
      </c>
    </row>
    <row r="6" spans="1:6" ht="12.75">
      <c r="A6" s="13">
        <v>5</v>
      </c>
      <c r="B6" s="13">
        <v>25</v>
      </c>
      <c r="C6" s="3">
        <v>1.4513243894048848</v>
      </c>
      <c r="D6" s="13">
        <f t="shared" si="0"/>
        <v>0.0580529755761954</v>
      </c>
      <c r="F6" s="13">
        <v>1</v>
      </c>
    </row>
    <row r="7" spans="1:6" ht="12.75">
      <c r="A7" s="13">
        <v>6</v>
      </c>
      <c r="B7" s="13">
        <v>23</v>
      </c>
      <c r="C7" s="3">
        <v>-2.7106983144134844</v>
      </c>
      <c r="D7" s="13">
        <f t="shared" si="0"/>
        <v>0.11785644845276019</v>
      </c>
      <c r="F7" s="13">
        <v>0</v>
      </c>
    </row>
    <row r="8" spans="1:6" ht="12.75">
      <c r="A8" s="13">
        <v>7</v>
      </c>
      <c r="B8" s="13">
        <v>25</v>
      </c>
      <c r="C8" s="3">
        <v>-2.8727210182318537</v>
      </c>
      <c r="D8" s="13">
        <f t="shared" si="0"/>
        <v>0.11490884072927415</v>
      </c>
      <c r="F8" s="13">
        <v>1</v>
      </c>
    </row>
    <row r="9" spans="1:6" ht="12.75">
      <c r="A9" s="13">
        <v>8</v>
      </c>
      <c r="B9" s="13">
        <v>28</v>
      </c>
      <c r="C9" s="3">
        <v>-2.034743722050223</v>
      </c>
      <c r="D9" s="13">
        <f t="shared" si="0"/>
        <v>0.07266941864465082</v>
      </c>
      <c r="F9" s="13">
        <v>1</v>
      </c>
    </row>
    <row r="10" spans="1:6" ht="12.75">
      <c r="A10" s="13">
        <v>9</v>
      </c>
      <c r="B10" s="13">
        <v>30</v>
      </c>
      <c r="C10" s="3">
        <v>-2.1967664258685886</v>
      </c>
      <c r="D10" s="13">
        <f t="shared" si="0"/>
        <v>0.07322554752895295</v>
      </c>
      <c r="F10" s="13">
        <v>1</v>
      </c>
    </row>
    <row r="11" spans="1:6" ht="12.75">
      <c r="A11" s="13">
        <v>10</v>
      </c>
      <c r="B11" s="13">
        <v>33</v>
      </c>
      <c r="C11" s="3">
        <v>-1.3587891296869614</v>
      </c>
      <c r="D11" s="13">
        <f t="shared" si="0"/>
        <v>0.04117542817233216</v>
      </c>
      <c r="F11" s="13">
        <v>1</v>
      </c>
    </row>
    <row r="12" spans="1:6" ht="12.75">
      <c r="A12" s="13">
        <v>11</v>
      </c>
      <c r="B12" s="13">
        <v>35</v>
      </c>
      <c r="C12" s="3">
        <v>-1.5208118335053342</v>
      </c>
      <c r="D12" s="13">
        <f t="shared" si="0"/>
        <v>0.04345176667158098</v>
      </c>
      <c r="F12" s="13">
        <v>1</v>
      </c>
    </row>
    <row r="13" spans="1:6" ht="12.75">
      <c r="A13" s="13">
        <v>12</v>
      </c>
      <c r="B13" s="13">
        <v>40</v>
      </c>
      <c r="C13" s="3">
        <v>1.3171654626763</v>
      </c>
      <c r="D13" s="13">
        <f t="shared" si="0"/>
        <v>0.032929136566907505</v>
      </c>
      <c r="F13" s="13">
        <v>1</v>
      </c>
    </row>
    <row r="14" spans="1:6" ht="12.75">
      <c r="A14" s="13">
        <v>13</v>
      </c>
      <c r="B14" s="13">
        <v>41</v>
      </c>
      <c r="C14" s="3">
        <v>0.15514275885793438</v>
      </c>
      <c r="D14" s="13">
        <f t="shared" si="0"/>
        <v>0.003783969728242302</v>
      </c>
      <c r="F14" s="13">
        <v>1</v>
      </c>
    </row>
    <row r="15" spans="1:6" ht="12.75">
      <c r="A15" s="13">
        <v>14</v>
      </c>
      <c r="B15" s="13">
        <v>45</v>
      </c>
      <c r="C15" s="3">
        <v>1.9931200550395616</v>
      </c>
      <c r="D15" s="13">
        <f t="shared" si="0"/>
        <v>0.044291556778656926</v>
      </c>
      <c r="F15" s="13">
        <v>1</v>
      </c>
    </row>
    <row r="16" spans="1:6" ht="12.75">
      <c r="A16" s="13">
        <v>15</v>
      </c>
      <c r="B16" s="13">
        <v>47</v>
      </c>
      <c r="C16" s="3">
        <v>1.8310973512211888</v>
      </c>
      <c r="D16" s="13">
        <f t="shared" si="0"/>
        <v>0.03895951811108912</v>
      </c>
      <c r="F16" s="13">
        <v>0</v>
      </c>
    </row>
    <row r="17" spans="1:6" ht="12.75">
      <c r="A17" s="13">
        <v>16</v>
      </c>
      <c r="B17" s="13">
        <v>45</v>
      </c>
      <c r="C17" s="3">
        <v>-2.330925352597177</v>
      </c>
      <c r="D17" s="13">
        <f t="shared" si="0"/>
        <v>0.05179834116882615</v>
      </c>
      <c r="F17" s="13">
        <v>1</v>
      </c>
    </row>
    <row r="18" spans="1:6" ht="12.75">
      <c r="A18" s="13">
        <v>17</v>
      </c>
      <c r="B18" s="13">
        <v>51</v>
      </c>
      <c r="C18" s="3">
        <v>1.5070519435844574</v>
      </c>
      <c r="D18" s="13">
        <f t="shared" si="0"/>
        <v>0.029550038109499164</v>
      </c>
      <c r="F18" s="13">
        <v>1</v>
      </c>
    </row>
    <row r="19" spans="1:6" ht="12.75">
      <c r="A19" s="13">
        <v>18</v>
      </c>
      <c r="B19" s="13">
        <v>53</v>
      </c>
      <c r="C19" s="3">
        <v>1.3450292397660846</v>
      </c>
      <c r="D19" s="13">
        <f t="shared" si="0"/>
        <v>0.025377910184265745</v>
      </c>
      <c r="F19" s="13"/>
    </row>
    <row r="20" spans="1:6" ht="12.75">
      <c r="A20" s="13"/>
      <c r="B20" s="13"/>
      <c r="C20" s="14">
        <f>SUM(C2:C19)</f>
        <v>2.1316282072803006E-14</v>
      </c>
      <c r="D20" s="13">
        <f>SUM(D2:D19)</f>
        <v>1.1590997896902693</v>
      </c>
      <c r="F20" s="13">
        <f>SUM(F3:F18)</f>
        <v>13</v>
      </c>
    </row>
    <row r="21" spans="1:9" ht="25.5">
      <c r="A21" s="1" t="s">
        <v>2</v>
      </c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25.5">
      <c r="A23" s="2" t="s">
        <v>3</v>
      </c>
      <c r="B23" s="2"/>
      <c r="C23" s="1"/>
      <c r="D23" s="1"/>
      <c r="E23" s="1"/>
      <c r="F23" s="1"/>
      <c r="G23" s="1"/>
      <c r="H23" s="1"/>
      <c r="I23" s="1"/>
    </row>
    <row r="24" spans="1:9" ht="25.5">
      <c r="A24" s="3" t="s">
        <v>4</v>
      </c>
      <c r="B24" s="3">
        <v>0.9851285351154009</v>
      </c>
      <c r="C24" s="1"/>
      <c r="D24" s="1"/>
      <c r="E24" s="1"/>
      <c r="F24" s="1"/>
      <c r="G24" s="1"/>
      <c r="H24" s="1"/>
      <c r="I24" s="1"/>
    </row>
    <row r="25" spans="1:9" ht="25.5">
      <c r="A25" s="3" t="s">
        <v>5</v>
      </c>
      <c r="B25" s="3">
        <v>0.9704782306986157</v>
      </c>
      <c r="C25" s="1"/>
      <c r="D25" s="1"/>
      <c r="E25" s="1"/>
      <c r="F25" s="1"/>
      <c r="G25" s="1"/>
      <c r="H25" s="1"/>
      <c r="I25" s="1"/>
    </row>
    <row r="26" spans="1:9" ht="38.25">
      <c r="A26" s="3" t="s">
        <v>6</v>
      </c>
      <c r="B26" s="3">
        <v>0.9686331201172793</v>
      </c>
      <c r="C26" s="1"/>
      <c r="D26" s="1"/>
      <c r="E26" s="1"/>
      <c r="F26" s="1"/>
      <c r="G26" s="1"/>
      <c r="H26" s="1"/>
      <c r="I26" s="1"/>
    </row>
    <row r="27" spans="1:9" ht="38.25">
      <c r="A27" s="3" t="s">
        <v>7</v>
      </c>
      <c r="B27" s="3">
        <v>2.075035072916978</v>
      </c>
      <c r="C27" s="1"/>
      <c r="D27" s="1"/>
      <c r="E27" s="1"/>
      <c r="F27" s="1"/>
      <c r="G27" s="1"/>
      <c r="H27" s="1"/>
      <c r="I27" s="1"/>
    </row>
    <row r="28" spans="1:9" ht="25.5">
      <c r="A28" s="3" t="s">
        <v>8</v>
      </c>
      <c r="B28" s="3">
        <v>18</v>
      </c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38.25">
      <c r="A30" s="1" t="s">
        <v>9</v>
      </c>
      <c r="B30" s="1"/>
      <c r="C30" s="1"/>
      <c r="D30" s="1"/>
      <c r="E30" s="1"/>
      <c r="F30" s="1"/>
      <c r="G30" s="1"/>
      <c r="H30" s="1"/>
      <c r="I30" s="1"/>
    </row>
    <row r="31" spans="1:9" ht="25.5">
      <c r="A31" s="4"/>
      <c r="B31" s="4" t="s">
        <v>14</v>
      </c>
      <c r="C31" s="4" t="s">
        <v>15</v>
      </c>
      <c r="D31" s="4" t="s">
        <v>16</v>
      </c>
      <c r="E31" s="4" t="s">
        <v>17</v>
      </c>
      <c r="F31" s="4" t="s">
        <v>18</v>
      </c>
      <c r="G31" s="1"/>
      <c r="H31" s="1"/>
      <c r="I31" s="1"/>
    </row>
    <row r="32" spans="1:9" ht="25.5">
      <c r="A32" s="3" t="s">
        <v>10</v>
      </c>
      <c r="B32" s="3">
        <v>1</v>
      </c>
      <c r="C32" s="3">
        <v>2264.7187822497417</v>
      </c>
      <c r="D32" s="3">
        <v>2264.7187822497417</v>
      </c>
      <c r="E32" s="3">
        <v>525.972936535677</v>
      </c>
      <c r="F32" s="3">
        <v>1.1481893960743545E-13</v>
      </c>
      <c r="G32" s="1"/>
      <c r="H32" s="1"/>
      <c r="I32" s="1"/>
    </row>
    <row r="33" spans="1:9" ht="12.75">
      <c r="A33" s="3" t="s">
        <v>11</v>
      </c>
      <c r="B33" s="3">
        <v>16</v>
      </c>
      <c r="C33" s="3">
        <v>68.89232886136908</v>
      </c>
      <c r="D33" s="3">
        <v>4.3057705538355675</v>
      </c>
      <c r="E33" s="3"/>
      <c r="F33" s="3"/>
      <c r="G33" s="1"/>
      <c r="H33" s="1"/>
      <c r="I33" s="1"/>
    </row>
    <row r="34" spans="1:9" ht="12.75">
      <c r="A34" s="3" t="s">
        <v>12</v>
      </c>
      <c r="B34" s="3">
        <v>17</v>
      </c>
      <c r="C34" s="3">
        <v>2333.611111111111</v>
      </c>
      <c r="D34" s="3"/>
      <c r="E34" s="3"/>
      <c r="F34" s="3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38.25">
      <c r="A36" s="4"/>
      <c r="B36" s="4" t="s">
        <v>19</v>
      </c>
      <c r="C36" s="4" t="s">
        <v>7</v>
      </c>
      <c r="D36" s="4" t="s">
        <v>20</v>
      </c>
      <c r="E36" s="4" t="s">
        <v>21</v>
      </c>
      <c r="F36" s="4" t="s">
        <v>22</v>
      </c>
      <c r="G36" s="4" t="s">
        <v>23</v>
      </c>
      <c r="H36" s="4" t="s">
        <v>24</v>
      </c>
      <c r="I36" s="4" t="s">
        <v>25</v>
      </c>
    </row>
    <row r="37" spans="1:9" ht="38.25">
      <c r="A37" s="3" t="s">
        <v>13</v>
      </c>
      <c r="B37" s="3">
        <v>12.738562091503269</v>
      </c>
      <c r="C37" s="3">
        <v>1.0204238209964362</v>
      </c>
      <c r="D37" s="3">
        <v>12.483599294128746</v>
      </c>
      <c r="E37" s="3">
        <v>1.158337641574326E-09</v>
      </c>
      <c r="F37" s="3">
        <v>10.57536024026713</v>
      </c>
      <c r="G37" s="3">
        <v>14.901763942739407</v>
      </c>
      <c r="H37" s="3">
        <v>10.57536024026713</v>
      </c>
      <c r="I37" s="3">
        <v>14.901763942739407</v>
      </c>
    </row>
    <row r="38" spans="1:9" ht="12.75">
      <c r="A38" s="3" t="s">
        <v>0</v>
      </c>
      <c r="B38" s="3">
        <v>2.1620227038183693</v>
      </c>
      <c r="C38" s="3">
        <v>0.09427109486370673</v>
      </c>
      <c r="D38" s="3">
        <v>22.93409986320974</v>
      </c>
      <c r="E38" s="3">
        <v>1.1481893960743532E-13</v>
      </c>
      <c r="F38" s="3">
        <v>1.9621769115787344</v>
      </c>
      <c r="G38" s="3">
        <v>2.361868496058004</v>
      </c>
      <c r="H38" s="3">
        <v>1.9621769115787344</v>
      </c>
      <c r="I38" s="3">
        <v>2.361868496058004</v>
      </c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38.25">
      <c r="A42" s="1" t="s">
        <v>26</v>
      </c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38.25">
      <c r="A44" s="4" t="s">
        <v>27</v>
      </c>
      <c r="B44" s="4" t="s">
        <v>28</v>
      </c>
      <c r="C44" s="4" t="s">
        <v>29</v>
      </c>
      <c r="D44" s="1" t="s">
        <v>37</v>
      </c>
      <c r="E44" s="1"/>
      <c r="F44" s="1"/>
      <c r="G44" s="1"/>
      <c r="H44" s="1"/>
      <c r="I44" s="1"/>
    </row>
    <row r="45" spans="1:9" ht="12.75">
      <c r="A45" s="3">
        <v>1</v>
      </c>
      <c r="B45" s="3">
        <v>14.900584795321638</v>
      </c>
      <c r="C45" s="3">
        <v>1.0994152046783618</v>
      </c>
      <c r="D45" s="1"/>
      <c r="E45" s="1"/>
      <c r="F45" s="1"/>
      <c r="G45" s="1"/>
      <c r="H45" s="1"/>
      <c r="I45" s="1"/>
    </row>
    <row r="46" spans="1:9" ht="12.75">
      <c r="A46" s="3">
        <v>2</v>
      </c>
      <c r="B46" s="3">
        <v>17.062607499140007</v>
      </c>
      <c r="C46" s="3">
        <v>2.9373925008599926</v>
      </c>
      <c r="D46" s="1">
        <f>(C46-C45)^2</f>
        <v>3.378160541279138</v>
      </c>
      <c r="E46" s="1"/>
      <c r="F46" s="1"/>
      <c r="G46" s="1"/>
      <c r="H46" s="1"/>
      <c r="I46" s="1"/>
    </row>
    <row r="47" spans="1:9" ht="12.75">
      <c r="A47" s="3">
        <v>3</v>
      </c>
      <c r="B47" s="3">
        <v>19.224630202958377</v>
      </c>
      <c r="C47" s="3">
        <v>2.7753697970416233</v>
      </c>
      <c r="D47" s="1">
        <f aca="true" t="shared" si="1" ref="D47:D62">(C47-C46)^2</f>
        <v>0.026251356552615006</v>
      </c>
      <c r="E47" s="1"/>
      <c r="F47" s="1"/>
      <c r="G47" s="1"/>
      <c r="H47" s="1"/>
      <c r="I47" s="1"/>
    </row>
    <row r="48" spans="1:9" ht="12.75">
      <c r="A48" s="3">
        <v>4</v>
      </c>
      <c r="B48" s="3">
        <v>21.386652906776746</v>
      </c>
      <c r="C48" s="3">
        <v>-1.386652906776746</v>
      </c>
      <c r="D48" s="1">
        <f t="shared" si="1"/>
        <v>17.322432987099567</v>
      </c>
      <c r="E48" s="1"/>
      <c r="F48" s="1"/>
      <c r="G48" s="1"/>
      <c r="H48" s="1"/>
      <c r="I48" s="1"/>
    </row>
    <row r="49" spans="1:9" ht="12.75">
      <c r="A49" s="3">
        <v>5</v>
      </c>
      <c r="B49" s="3">
        <v>23.548675610595115</v>
      </c>
      <c r="C49" s="3">
        <v>1.4513243894048848</v>
      </c>
      <c r="D49" s="1">
        <f t="shared" si="1"/>
        <v>8.0541151336424</v>
      </c>
      <c r="E49" s="1"/>
      <c r="F49" s="1"/>
      <c r="G49" s="1"/>
      <c r="H49" s="1"/>
      <c r="I49" s="1"/>
    </row>
    <row r="50" spans="1:9" ht="12.75">
      <c r="A50" s="3">
        <v>6</v>
      </c>
      <c r="B50" s="3">
        <v>25.710698314413484</v>
      </c>
      <c r="C50" s="3">
        <v>-2.7106983144134844</v>
      </c>
      <c r="D50" s="1">
        <f t="shared" si="1"/>
        <v>17.322432987099567</v>
      </c>
      <c r="E50" s="1"/>
      <c r="F50" s="1"/>
      <c r="G50" s="1"/>
      <c r="H50" s="1"/>
      <c r="I50" s="1"/>
    </row>
    <row r="51" spans="1:9" ht="12.75">
      <c r="A51" s="3">
        <v>7</v>
      </c>
      <c r="B51" s="3">
        <v>27.872721018231854</v>
      </c>
      <c r="C51" s="3">
        <v>-2.8727210182318537</v>
      </c>
      <c r="D51" s="1">
        <f t="shared" si="1"/>
        <v>0.026251356552615006</v>
      </c>
      <c r="E51" s="1"/>
      <c r="F51" s="1"/>
      <c r="G51" s="1"/>
      <c r="H51" s="1"/>
      <c r="I51" s="1"/>
    </row>
    <row r="52" spans="1:9" ht="12.75">
      <c r="A52" s="3">
        <v>8</v>
      </c>
      <c r="B52" s="3">
        <v>30.034743722050223</v>
      </c>
      <c r="C52" s="3">
        <v>-2.034743722050223</v>
      </c>
      <c r="D52" s="1">
        <f t="shared" si="1"/>
        <v>0.7022059489158765</v>
      </c>
      <c r="E52" s="1"/>
      <c r="F52" s="1"/>
      <c r="G52" s="1"/>
      <c r="H52" s="1"/>
      <c r="I52" s="1"/>
    </row>
    <row r="53" spans="1:9" ht="12.75">
      <c r="A53" s="3">
        <v>9</v>
      </c>
      <c r="B53" s="3">
        <v>32.19676642586859</v>
      </c>
      <c r="C53" s="3">
        <v>-2.1967664258685886</v>
      </c>
      <c r="D53" s="1">
        <f t="shared" si="1"/>
        <v>0.026251356552613854</v>
      </c>
      <c r="E53" s="1"/>
      <c r="F53" s="1"/>
      <c r="G53" s="1"/>
      <c r="H53" s="1"/>
      <c r="I53" s="1"/>
    </row>
    <row r="54" spans="1:9" ht="12.75">
      <c r="A54" s="3">
        <v>10</v>
      </c>
      <c r="B54" s="3">
        <v>34.35878912968696</v>
      </c>
      <c r="C54" s="3">
        <v>-1.3587891296869614</v>
      </c>
      <c r="D54" s="1">
        <f t="shared" si="1"/>
        <v>0.7022059489158705</v>
      </c>
      <c r="E54" s="1"/>
      <c r="F54" s="1"/>
      <c r="G54" s="1"/>
      <c r="H54" s="1"/>
      <c r="I54" s="1"/>
    </row>
    <row r="55" spans="1:9" ht="12.75">
      <c r="A55" s="3">
        <v>11</v>
      </c>
      <c r="B55" s="3">
        <v>36.520811833505334</v>
      </c>
      <c r="C55" s="3">
        <v>-1.5208118335053342</v>
      </c>
      <c r="D55" s="1">
        <f t="shared" si="1"/>
        <v>0.026251356552616158</v>
      </c>
      <c r="E55" s="1"/>
      <c r="F55" s="1"/>
      <c r="G55" s="1"/>
      <c r="H55" s="1"/>
      <c r="I55" s="1"/>
    </row>
    <row r="56" spans="1:9" ht="12.75">
      <c r="A56" s="3">
        <v>12</v>
      </c>
      <c r="B56" s="3">
        <v>38.6828345373237</v>
      </c>
      <c r="C56" s="3">
        <v>1.3171654626763</v>
      </c>
      <c r="D56" s="1">
        <f t="shared" si="1"/>
        <v>8.05411513364242</v>
      </c>
      <c r="E56" s="1"/>
      <c r="F56" s="1"/>
      <c r="G56" s="1"/>
      <c r="H56" s="1"/>
      <c r="I56" s="1"/>
    </row>
    <row r="57" spans="1:9" ht="12.75">
      <c r="A57" s="3">
        <v>13</v>
      </c>
      <c r="B57" s="3">
        <v>40.844857241142066</v>
      </c>
      <c r="C57" s="3">
        <v>0.15514275885793438</v>
      </c>
      <c r="D57" s="1">
        <f t="shared" si="1"/>
        <v>1.3502967641893453</v>
      </c>
      <c r="E57" s="1"/>
      <c r="F57" s="1"/>
      <c r="G57" s="1"/>
      <c r="H57" s="1"/>
      <c r="I57" s="1"/>
    </row>
    <row r="58" spans="1:9" ht="12.75">
      <c r="A58" s="3">
        <v>14</v>
      </c>
      <c r="B58" s="3">
        <v>43.00687994496044</v>
      </c>
      <c r="C58" s="3">
        <v>1.9931200550395616</v>
      </c>
      <c r="D58" s="1">
        <f t="shared" si="1"/>
        <v>3.378160541279125</v>
      </c>
      <c r="E58" s="1"/>
      <c r="F58" s="1"/>
      <c r="G58" s="1"/>
      <c r="H58" s="1"/>
      <c r="I58" s="1"/>
    </row>
    <row r="59" spans="1:9" ht="12.75">
      <c r="A59" s="3">
        <v>15</v>
      </c>
      <c r="B59" s="3">
        <v>45.16890264877881</v>
      </c>
      <c r="C59" s="3">
        <v>1.8310973512211888</v>
      </c>
      <c r="D59" s="1">
        <f t="shared" si="1"/>
        <v>0.026251356552616158</v>
      </c>
      <c r="E59" s="1"/>
      <c r="F59" s="1"/>
      <c r="G59" s="1"/>
      <c r="H59" s="1"/>
      <c r="I59" s="1"/>
    </row>
    <row r="60" spans="1:9" ht="12.75">
      <c r="A60" s="3">
        <v>16</v>
      </c>
      <c r="B60" s="3">
        <v>47.33092535259718</v>
      </c>
      <c r="C60" s="3">
        <v>-2.330925352597177</v>
      </c>
      <c r="D60" s="1">
        <f t="shared" si="1"/>
        <v>17.32243298709954</v>
      </c>
      <c r="E60" s="1"/>
      <c r="F60" s="1"/>
      <c r="G60" s="1"/>
      <c r="H60" s="1"/>
      <c r="I60" s="1"/>
    </row>
    <row r="61" spans="1:9" ht="12.75">
      <c r="A61" s="3">
        <v>17</v>
      </c>
      <c r="B61" s="3">
        <v>49.49294805641554</v>
      </c>
      <c r="C61" s="3">
        <v>1.5070519435844574</v>
      </c>
      <c r="D61" s="1">
        <f t="shared" si="1"/>
        <v>14.730069726005688</v>
      </c>
      <c r="E61" s="1"/>
      <c r="F61" s="1"/>
      <c r="G61" s="1"/>
      <c r="H61" s="1"/>
      <c r="I61" s="1"/>
    </row>
    <row r="62" spans="1:9" ht="12.75">
      <c r="A62" s="3">
        <v>18</v>
      </c>
      <c r="B62" s="3">
        <v>51.654970760233915</v>
      </c>
      <c r="C62" s="3">
        <v>1.3450292397660846</v>
      </c>
      <c r="D62" s="1">
        <f t="shared" si="1"/>
        <v>0.026251356552616158</v>
      </c>
      <c r="E62" s="1"/>
      <c r="F62" s="1"/>
      <c r="G62" s="1"/>
      <c r="H62" s="1"/>
      <c r="I62" s="1"/>
    </row>
    <row r="63" ht="12.75">
      <c r="D63" s="6">
        <f>SUM(D46:D62)</f>
        <v>92.47413683848421</v>
      </c>
    </row>
    <row r="64" spans="1:3" ht="38.25">
      <c r="A64" s="11" t="s">
        <v>38</v>
      </c>
      <c r="B64" s="10" t="s">
        <v>39</v>
      </c>
      <c r="C64" s="10">
        <f>D63/C33</f>
        <v>1.3422994746565822</v>
      </c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6" ht="12.75">
      <c r="A76" s="10" t="s">
        <v>40</v>
      </c>
    </row>
    <row r="77" ht="12.75">
      <c r="A77" t="s">
        <v>41</v>
      </c>
    </row>
    <row r="79" ht="12.75">
      <c r="A79" t="s">
        <v>42</v>
      </c>
    </row>
    <row r="80" ht="12.75">
      <c r="A80" t="s">
        <v>43</v>
      </c>
    </row>
    <row r="82" ht="12.75">
      <c r="A82" t="s">
        <v>44</v>
      </c>
    </row>
    <row r="84" ht="12.75">
      <c r="A84" t="s">
        <v>45</v>
      </c>
    </row>
    <row r="85" ht="12.75">
      <c r="A85" t="s">
        <v>46</v>
      </c>
    </row>
    <row r="87" ht="12.75">
      <c r="A87" t="s">
        <v>47</v>
      </c>
    </row>
    <row r="88" ht="12.75">
      <c r="A88" t="s">
        <v>48</v>
      </c>
    </row>
    <row r="89" ht="12.75">
      <c r="A89" t="s">
        <v>49</v>
      </c>
    </row>
  </sheetData>
  <mergeCells count="1">
    <mergeCell ref="D1:E1"/>
  </mergeCells>
  <printOptions/>
  <pageMargins left="0.7874015748031497" right="0.7874015748031497" top="0.984251968503937" bottom="0.984251968503937" header="0.5118110236220472" footer="0.5118110236220472"/>
  <pageSetup fitToHeight="4" fitToWidth="1" horizontalDpi="600" verticalDpi="600" orientation="portrait" paperSize="9" scale="87" r:id="rId2"/>
  <headerFooter alignWithMargins="0">
    <oddHeader>&amp;LКвасников А. А.&amp;C06-УФФо-1И&amp;RВариант №7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Саша Квасников</cp:lastModifiedBy>
  <cp:lastPrinted>2010-03-20T10:32:53Z</cp:lastPrinted>
  <dcterms:created xsi:type="dcterms:W3CDTF">1996-10-08T23:32:33Z</dcterms:created>
  <dcterms:modified xsi:type="dcterms:W3CDTF">2010-03-20T10:32:56Z</dcterms:modified>
  <cp:category/>
  <cp:version/>
  <cp:contentType/>
  <cp:contentStatus/>
</cp:coreProperties>
</file>